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<sst xmlns="http://schemas.openxmlformats.org/spreadsheetml/2006/main" count="288" uniqueCount="109">
  <si>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</si>
  <si>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</si>
  <si>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</si>
  <si>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</si>
  <si>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</si>
  <si>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</si>
  <si>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</si>
  <si>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</si>
  <si>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</si>
  <si>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</si>
  <si>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</si>
  <si>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</si>
  <si>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</si>
  <si>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</si>
  <si>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</si>
  <si>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</si>
  <si>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</si>
  <si>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</si>
  <si>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</si>
  <si>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</si>
  <si>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</si>
  <si>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</si>
  <si>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</si>
  <si>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</si>
  <si>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</si>
  <si>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</si>
  <si>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</si>
  <si>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</si>
  <si>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</si>
  <si>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</si>
  <si>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</si>
  <si>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</si>
  <si>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</si>
  <si>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</si>
  <si>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</si>
  <si>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</si>
  <si>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</si>
  <si>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</si>
  <si>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</si>
  <si>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</si>
  <si>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</si>
  <si>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</si>
  <si>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</si>
  <si>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</si>
  <si>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</si>
  <si>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</si>
  <si>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</si>
  <si>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</si>
  <si>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</si>
  <si>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</si>
  <si>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</si>
  <si>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</si>
  <si>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</si>
  <si>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</si>
  <si>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</si>
  <si>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</si>
  <si>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</si>
  <si>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</si>
  <si>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</si>
  <si>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</si>
  <si>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</si>
  <si>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</si>
  <si>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</si>
  <si>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</si>
  <si>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</si>
  <si>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</si>
  <si>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</si>
  <si>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</si>
  <si>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</si>
  <si>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</si>
  <si>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</si>
  <si>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</si>
  <si>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</si>
  <si>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</si>
  <si>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</si>
  <si>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</si>
  <si>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</si>
  <si>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</si>
  <si>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</si>
  <si>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</si>
  <si>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</si>
  <si>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</si>
  <si>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</si>
  <si>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</si>
  <si>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</si>
  <si>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</si>
  <si>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</si>
  <si>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</si>
  <si>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</si>
  <si>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</si>
  <si>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</si>
  <si>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</si>
  <si>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</si>
  <si>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</si>
  <si>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</si>
  <si>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</si>
  <si>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</si>
  <si>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</si>
  <si>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</si>
  <si>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</si>
  <si>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</si>
  <si>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</si>
  <si>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</si>
  <si>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</si>
  <si>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</si>
  <si>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28.07.2017</t>
  </si>
  <si>
    <r>
      <t xml:space="preserve">станом на 28.07.2017р.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</si>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</sst>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2.6"/>
      <color indexed="8"/>
      <name val="Times New Roman"/>
      <family val="1"/>
    </font>
    <font>
      <sz val="3.65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 val="autoZero"/>
        <c:auto val="0"/>
        <c:lblOffset val="100"/>
        <c:tickLblSkip val="1"/>
        <c:noMultiLvlLbl val="0"/>
      </c:catAx>
      <c:valAx>
        <c:axId val="399652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05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4142751"/>
        <c:axId val="15958168"/>
      </c:lineChart>
      <c:catAx>
        <c:axId val="24142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autoZero"/>
        <c:auto val="0"/>
        <c:lblOffset val="100"/>
        <c:tickLblSkip val="1"/>
        <c:noMultiLvlLbl val="0"/>
      </c:catAx>
      <c:valAx>
        <c:axId val="159581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 val="autoZero"/>
        <c:auto val="0"/>
        <c:lblOffset val="100"/>
        <c:tickLblSkip val="1"/>
        <c:noMultiLvlLbl val="0"/>
      </c:catAx>
      <c:valAx>
        <c:axId val="175432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057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 val="autoZero"/>
        <c:auto val="0"/>
        <c:lblOffset val="100"/>
        <c:tickLblSkip val="1"/>
        <c:noMultiLvlLbl val="0"/>
      </c:catAx>
      <c:valAx>
        <c:axId val="117132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710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 val="autoZero"/>
        <c:auto val="0"/>
        <c:lblOffset val="100"/>
        <c:tickLblSkip val="1"/>
        <c:noMultiLvlLbl val="0"/>
      </c:catAx>
      <c:valAx>
        <c:axId val="92473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 val="autoZero"/>
        <c:auto val="0"/>
        <c:lblOffset val="100"/>
        <c:tickLblSkip val="1"/>
        <c:noMultiLvlLbl val="0"/>
      </c:catAx>
      <c:valAx>
        <c:axId val="108404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0"/>
        <c:lblOffset val="100"/>
        <c:tickLblSkip val="1"/>
        <c:noMultiLvlLbl val="0"/>
      </c:catAx>
      <c:valAx>
        <c:axId val="56610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949595"/>
        <c:axId val="55893172"/>
      </c:bar3D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49595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276501"/>
        <c:axId val="31053054"/>
      </c:bar3D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746 014,5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- 21 277,7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- 16 528,2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AVERAGE(N4:N22)</f>
        <v>5392.934210526316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5392.9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5392.9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5392.9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5392.9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5392.9</v>
      </c>
      <c r="R9" s="77">
        <v>106.04</v>
      </c>
      <c r="S9" s="78">
        <v>0</v>
      </c>
      <c r="T9" s="76">
        <v>0</v>
      </c>
      <c r="U9" s="134">
        <v>0</v>
      </c>
      <c r="V9" s="135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5392.9</v>
      </c>
      <c r="R10" s="77">
        <v>0</v>
      </c>
      <c r="S10" s="78">
        <v>0</v>
      </c>
      <c r="T10" s="76">
        <v>1.1</v>
      </c>
      <c r="U10" s="134">
        <v>0</v>
      </c>
      <c r="V10" s="13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5392.9</v>
      </c>
      <c r="R11" s="75">
        <v>0</v>
      </c>
      <c r="S11" s="69">
        <v>0</v>
      </c>
      <c r="T11" s="76">
        <v>205.2</v>
      </c>
      <c r="U11" s="134">
        <v>0</v>
      </c>
      <c r="V11" s="135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5392.9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5392.9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5392.9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5392.9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5392.9</v>
      </c>
      <c r="R16" s="75">
        <v>0</v>
      </c>
      <c r="S16" s="69">
        <v>0</v>
      </c>
      <c r="T16" s="80">
        <v>17.54</v>
      </c>
      <c r="U16" s="134">
        <v>0</v>
      </c>
      <c r="V16" s="135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5392.9</v>
      </c>
      <c r="R17" s="75">
        <v>288.4</v>
      </c>
      <c r="S17" s="69">
        <v>0</v>
      </c>
      <c r="T17" s="80">
        <v>0</v>
      </c>
      <c r="U17" s="134">
        <v>0</v>
      </c>
      <c r="V17" s="135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5392.9</v>
      </c>
      <c r="R18" s="75">
        <v>3883.4</v>
      </c>
      <c r="S18" s="69">
        <v>0</v>
      </c>
      <c r="T18" s="76">
        <v>0</v>
      </c>
      <c r="U18" s="134">
        <v>0</v>
      </c>
      <c r="V18" s="135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5392.9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5392.9</v>
      </c>
      <c r="R20" s="75">
        <v>11.3</v>
      </c>
      <c r="S20" s="69">
        <v>0</v>
      </c>
      <c r="T20" s="76">
        <v>0</v>
      </c>
      <c r="U20" s="134">
        <v>0</v>
      </c>
      <c r="V20" s="135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5392.9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24.639999999999937</v>
      </c>
      <c r="N22" s="69">
        <v>6106.34</v>
      </c>
      <c r="O22" s="69">
        <v>5300</v>
      </c>
      <c r="P22" s="3">
        <f>N22/O22</f>
        <v>1.1521396226415095</v>
      </c>
      <c r="Q22" s="2">
        <v>5392.9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5392.9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5392.9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55813.35000000001</v>
      </c>
      <c r="C25" s="92">
        <f t="shared" si="4"/>
        <v>4856.88</v>
      </c>
      <c r="D25" s="115">
        <f t="shared" si="4"/>
        <v>4529.36</v>
      </c>
      <c r="E25" s="115">
        <f t="shared" si="4"/>
        <v>327.52</v>
      </c>
      <c r="F25" s="92">
        <f t="shared" si="4"/>
        <v>4042.25</v>
      </c>
      <c r="G25" s="92">
        <f t="shared" si="4"/>
        <v>12069.45</v>
      </c>
      <c r="H25" s="92">
        <f t="shared" si="4"/>
        <v>19600.359999999997</v>
      </c>
      <c r="I25" s="92">
        <f t="shared" si="4"/>
        <v>2097.75</v>
      </c>
      <c r="J25" s="92">
        <f t="shared" si="4"/>
        <v>580.15</v>
      </c>
      <c r="K25" s="92">
        <f t="shared" si="4"/>
        <v>518.8000000000001</v>
      </c>
      <c r="L25" s="92">
        <f t="shared" si="4"/>
        <v>2539</v>
      </c>
      <c r="M25" s="91">
        <f t="shared" si="4"/>
        <v>347.7599999999989</v>
      </c>
      <c r="N25" s="91">
        <f t="shared" si="4"/>
        <v>102465.75</v>
      </c>
      <c r="O25" s="91">
        <f t="shared" si="4"/>
        <v>120156.4</v>
      </c>
      <c r="P25" s="93">
        <f>N25/O25</f>
        <v>0.8527698066852869</v>
      </c>
      <c r="Q25" s="2"/>
      <c r="R25" s="82">
        <f>SUM(R4:R24)</f>
        <v>4289.14</v>
      </c>
      <c r="S25" s="82">
        <f>SUM(S4:S24)</f>
        <v>0</v>
      </c>
      <c r="T25" s="82">
        <f>SUM(T4:T24)</f>
        <v>332.58</v>
      </c>
      <c r="U25" s="140">
        <f>SUM(U4:U24)</f>
        <v>1</v>
      </c>
      <c r="V25" s="141"/>
      <c r="W25" s="82">
        <f>R25+S25+U25+T25+V25</f>
        <v>4622.72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42944</v>
      </c>
      <c r="S30" s="146">
        <v>0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42944</v>
      </c>
      <c r="S40" s="145">
        <v>17152.44306999994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2" sqref="B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17152.44306999994</v>
      </c>
      <c r="B29" s="49">
        <v>19230</v>
      </c>
      <c r="C29" s="49">
        <v>5906.21</v>
      </c>
      <c r="D29" s="49">
        <v>13500</v>
      </c>
      <c r="E29" s="49">
        <v>3.77</v>
      </c>
      <c r="F29" s="49">
        <v>20050</v>
      </c>
      <c r="G29" s="49">
        <v>6900.8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12818.78</v>
      </c>
      <c r="N29" s="51">
        <f>M29-L29</f>
        <v>-39968.22</v>
      </c>
      <c r="O29" s="166">
        <f>липень!S30</f>
        <v>0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407355.75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100466.84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123962.71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15127.78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58816.99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20605.619999999966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746014.46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5906.21</v>
      </c>
    </row>
    <row r="59" spans="1:3" ht="25.5">
      <c r="A59" s="83" t="s">
        <v>54</v>
      </c>
      <c r="B59" s="9">
        <f>D29</f>
        <v>13500</v>
      </c>
      <c r="C59" s="9">
        <f>E29</f>
        <v>3.77</v>
      </c>
    </row>
    <row r="60" spans="1:3" ht="12.75">
      <c r="A60" s="83" t="s">
        <v>55</v>
      </c>
      <c r="B60" s="9">
        <f>F29</f>
        <v>20050</v>
      </c>
      <c r="C60" s="9">
        <f>G29</f>
        <v>6900.8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2017-07-28T08:18:33Z</dcterms:modified>
  <cp:category/>
  <cp:version/>
  <cp:contentType/>
  <cp:contentStatus/>
</cp:coreProperties>
</file>